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krycí list" sheetId="1" state="visible" r:id="rId2"/>
    <sheet name="rekapitulacia" sheetId="2" state="visible" r:id="rId3"/>
    <sheet name="vv 01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<sst xmlns="http://schemas.openxmlformats.org/spreadsheetml/2006/main" count="165" uniqueCount="135">
  <si>
    <t xml:space="preserve">KRYCÍ LIST ROZPOČTU</t>
  </si>
  <si>
    <t xml:space="preserve">Stavba :  Multifunkčné ihrisko s osvetlením .......</t>
  </si>
  <si>
    <t xml:space="preserve">Miesto:</t>
  </si>
  <si>
    <t xml:space="preserve">Obec ......., okres ...............</t>
  </si>
  <si>
    <t xml:space="preserve">JKSO :</t>
  </si>
  <si>
    <t xml:space="preserve">Rozpočet: </t>
  </si>
  <si>
    <t xml:space="preserve">Zmluva č.: </t>
  </si>
  <si>
    <t xml:space="preserve">Spracoval:</t>
  </si>
  <si>
    <t xml:space="preserve">Dňa:</t>
  </si>
  <si>
    <t xml:space="preserve">Odberateľ:</t>
  </si>
  <si>
    <t xml:space="preserve">.................</t>
  </si>
  <si>
    <t xml:space="preserve">IČO:</t>
  </si>
  <si>
    <t xml:space="preserve">..................</t>
  </si>
  <si>
    <t xml:space="preserve">DIČ:</t>
  </si>
  <si>
    <t xml:space="preserve">Dodávateľ:</t>
  </si>
  <si>
    <t xml:space="preserve">MARO, s.r.o.</t>
  </si>
  <si>
    <t xml:space="preserve">Projektant:</t>
  </si>
  <si>
    <t xml:space="preserve">M3 OP</t>
  </si>
  <si>
    <t xml:space="preserve">M</t>
  </si>
  <si>
    <t xml:space="preserve">M2 ZP</t>
  </si>
  <si>
    <t xml:space="preserve">M2 UP</t>
  </si>
  <si>
    <t xml:space="preserve">A</t>
  </si>
  <si>
    <t xml:space="preserve"> ZRN</t>
  </si>
  <si>
    <t xml:space="preserve">konštrukcie a práce</t>
  </si>
  <si>
    <t xml:space="preserve">materiál</t>
  </si>
  <si>
    <t xml:space="preserve">spolu ZRN</t>
  </si>
  <si>
    <t xml:space="preserve">B</t>
  </si>
  <si>
    <t xml:space="preserve"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</si>
  <si>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</si>
  <si>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</si>
  <si>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</si>
  <si>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</si>
  <si>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</si>
  <si>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</si>
  <si>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</si>
  <si>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</si>
  <si>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</si>
  <si>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</si>
  <si>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 xml:space="preserve">C</t>
  </si>
  <si>
    <t xml:space="preserve">NUS - náklady umiestnenia stavby</t>
  </si>
  <si>
    <t xml:space="preserve">D</t>
  </si>
  <si>
    <t xml:space="preserve"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</si>
  <si>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</si>
  <si>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</si>
  <si>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</si>
  <si>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</si>
  <si>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</si>
  <si>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</si>
  <si>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</si>
  <si>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</si>
  <si>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 xml:space="preserve">projektant, rozpočtár cenár</t>
  </si>
  <si>
    <t xml:space="preserve">pečiatka:</t>
  </si>
  <si>
    <t xml:space="preserve">E</t>
  </si>
  <si>
    <t xml:space="preserve">Celkové náklady</t>
  </si>
  <si>
    <t xml:space="preserve">Súčet riadkov 5, 10, 15 a 20: </t>
  </si>
  <si>
    <t xml:space="preserve">podpis:</t>
  </si>
  <si>
    <t xml:space="preserve"> DPH  23% z:</t>
  </si>
  <si>
    <t xml:space="preserve">dátum:</t>
  </si>
  <si>
    <t xml:space="preserve"> DPH   0% z:</t>
  </si>
  <si>
    <t xml:space="preserve">Sučet riadkov 21 až 23: </t>
  </si>
  <si>
    <t xml:space="preserve">F</t>
  </si>
  <si>
    <t xml:space="preserve"> Odpočet - prípočet</t>
  </si>
  <si>
    <t xml:space="preserve">odberateľ, obstarávateľ</t>
  </si>
  <si>
    <t xml:space="preserve">dodávateľ, zhotoviteľ</t>
  </si>
  <si>
    <t xml:space="preserve">REKAPITULÁCIA ROZPOČTU</t>
  </si>
  <si>
    <t xml:space="preserve">Stavba:</t>
  </si>
  <si>
    <t xml:space="preserve">Multifunkčné ihrisko s osvetlením </t>
  </si>
  <si>
    <t xml:space="preserve">Objekt:</t>
  </si>
  <si>
    <t xml:space="preserve">Zhotoviteľ:</t>
  </si>
  <si>
    <t xml:space="preserve">Časť:</t>
  </si>
  <si>
    <t xml:space="preserve">Dátum:</t>
  </si>
  <si>
    <t xml:space="preserve">JKSO</t>
  </si>
  <si>
    <t xml:space="preserve">Kód</t>
  </si>
  <si>
    <t xml:space="preserve">Popis</t>
  </si>
  <si>
    <t xml:space="preserve">Dodávka €</t>
  </si>
  <si>
    <t xml:space="preserve">Montáž €</t>
  </si>
  <si>
    <t xml:space="preserve">Cena celkom € bez DPH</t>
  </si>
  <si>
    <t xml:space="preserve">Cena celkom € s DPH</t>
  </si>
  <si>
    <t xml:space="preserve">SO 01 Multifunkčné ihrisko</t>
  </si>
  <si>
    <t xml:space="preserve">Stavba Multifunkčné ihrisko 33x18m spolu:</t>
  </si>
  <si>
    <t xml:space="preserve">Celkom</t>
  </si>
  <si>
    <t xml:space="preserve">Stavba:  </t>
  </si>
  <si>
    <t xml:space="preserve">Rekonštrukciu povrchu multifunkčného ihriska v obci Píla</t>
  </si>
  <si>
    <t xml:space="preserve">SO 01 Multifunkčné ihrisko s povrchom EPDM hr.11mm</t>
  </si>
  <si>
    <t xml:space="preserve">Miesto realizácie :</t>
  </si>
  <si>
    <t xml:space="preserve">Adresa objednávateľa:</t>
  </si>
  <si>
    <t xml:space="preserve">Obec Píla, RNDr. Ing. Mgr. Radovan Mičunek, PhD., starosta obce, 0903 850 647, starosta@obecpila.sk</t>
  </si>
  <si>
    <t xml:space="preserve">bude doplnený po VO</t>
  </si>
  <si>
    <t xml:space="preserve">Projektant</t>
  </si>
  <si>
    <t xml:space="preserve">Ing.arch.Peter Tavel</t>
  </si>
  <si>
    <t xml:space="preserve">10.11.2025</t>
  </si>
  <si>
    <t xml:space="preserve">PČ</t>
  </si>
  <si>
    <t xml:space="preserve">30x15m</t>
  </si>
  <si>
    <t xml:space="preserve">Množstvo</t>
  </si>
  <si>
    <t xml:space="preserve">Jednotka</t>
  </si>
  <si>
    <t xml:space="preserve">Cena za jednotku bez DPH</t>
  </si>
  <si>
    <t xml:space="preserve">Cena spolu bez DPH</t>
  </si>
  <si>
    <t xml:space="preserve">Cena spolu s DPH</t>
  </si>
  <si>
    <t xml:space="preserve">Zameranie polohy, výšky a vytýčenie stavby</t>
  </si>
  <si>
    <t xml:space="preserve">dielo</t>
  </si>
  <si>
    <t xml:space="preserve">Spolu: </t>
  </si>
  <si>
    <t xml:space="preserve">ZEMNÉ PRÁCE</t>
  </si>
  <si>
    <t xml:space="preserve">ODVODNENIE</t>
  </si>
  <si>
    <t xml:space="preserve">DRENÁŽ ZEMNEJ PLÁNE:</t>
  </si>
  <si>
    <t xml:space="preserve">Vydrenážovanie jestvujúcej športovej plochy bitom M35-80mm v rastri 4* diera  na m2</t>
  </si>
  <si>
    <t xml:space="preserve">m2</t>
  </si>
  <si>
    <t xml:space="preserve">(126+34)*0,3</t>
  </si>
  <si>
    <t xml:space="preserve">CENA SPOLU ODVODNENIE: </t>
  </si>
  <si>
    <t xml:space="preserve">VODOROVNÉ KONŠTRUKCIE</t>
  </si>
  <si>
    <t xml:space="preserve">SKLADBA PODLOŽIA:</t>
  </si>
  <si>
    <t xml:space="preserve">Štrkodrť fr.0- 8mm; na vyplnenie drenážnych otvorov; vrátane dopravy</t>
  </si>
  <si>
    <t xml:space="preserve">T</t>
  </si>
  <si>
    <t xml:space="preserve">Rozhrnutie vrstiev frakcie podľa leaserového zamerania</t>
  </si>
  <si>
    <t xml:space="preserve">CENA SPOLU VODOROVNÉ KONŠTRUKCIE: </t>
  </si>
  <si>
    <t xml:space="preserve">DODÁVKA A MONTÁŽ Gumoasfaltu hr.30mm.podľa normy DIN 18035/6,</t>
  </si>
  <si>
    <t xml:space="preserve">Gumoasfalt hr.30mm </t>
  </si>
  <si>
    <t xml:space="preserve">Materiál:</t>
  </si>
  <si>
    <t xml:space="preserve">Kamenivo premývané sušené 3/5 alebo 4/8mm-(15kg/m2)+10%</t>
  </si>
  <si>
    <t xml:space="preserve">SBR granulát 1/3 alebo 3/5mm-(14kg/m2)+10%</t>
  </si>
  <si>
    <t xml:space="preserve">PU lepidlo T144 alebo ekvivalent-(1.7kg/m2)+10%</t>
  </si>
  <si>
    <t xml:space="preserve">kg</t>
  </si>
  <si>
    <t xml:space="preserve">Strojová montáž</t>
  </si>
  <si>
    <t xml:space="preserve">CENA SPOLU DODÁVKA A MONTÁŽ : </t>
  </si>
  <si>
    <t xml:space="preserve">DODÁVKA A MONTÁŽ športového povrchu EPDM hr.11mm</t>
  </si>
  <si>
    <t xml:space="preserve">EPDM hr.11mm-farba červená alebo zelená-(štandardná cena)-kombinácie a iné farby nacenenie pdľa aktuálneho cenníku a dostupnosti skladom</t>
  </si>
  <si>
    <t xml:space="preserve">EPDM granulát fr.1/3mm,farba:červená,-(11kg/m2)+5%</t>
  </si>
  <si>
    <t xml:space="preserve">Alifatické UV stabilné PU lepidlo‍ DN1780CW+,  alebo (ekvivalent)-(1,6kg/m2)+10% !!!!</t>
  </si>
  <si>
    <t xml:space="preserve">Čiarovanie: Basketbal-18*15m-streetbal-150bm,tenis,volejbal/nohejbal</t>
  </si>
  <si>
    <t xml:space="preserve">bm</t>
  </si>
  <si>
    <t xml:space="preserve">Strojová montáž-cena v jednej farbe. V prípade kombinácií dvoch a viac farieb bude cena za príplatok</t>
  </si>
  <si>
    <t xml:space="preserve">OSTATNÉ:</t>
  </si>
  <si>
    <t xml:space="preserve">Doprava materiálu a strojov</t>
  </si>
  <si>
    <t xml:space="preserve">Defibrilátor vr. Osadenia a skrinky bez prívodu el. energie</t>
  </si>
  <si>
    <t xml:space="preserve">CENA SPOLU OSTATNÉ: </t>
  </si>
  <si>
    <t xml:space="preserve">CENA ZA OBJEKT SPOLU: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</si>
</sst>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d/m/yyyy"/>
    <numFmt numFmtId="166" formatCode="@"/>
    <numFmt numFmtId="167" formatCode="#,##0"/>
    <numFmt numFmtId="168" formatCode="[$€-2]\ #,##0.00"/>
    <numFmt numFmtId="169" formatCode="#,##0.000"/>
    <numFmt numFmtId="170" formatCode="#,##0.00"/>
    <numFmt numFmtId="171" formatCode="0.00\ %"/>
    <numFmt numFmtId="172" formatCode="#,##0\ "/>
    <numFmt numFmtId="173" formatCode="#,##0.00\ [$€-1]"/>
    <numFmt numFmtId="174" formatCode="#,##0.0"/>
    <numFmt numFmtId="175" formatCode="0\ %"/>
    <numFmt numFmtId="176" formatCode="_-* #,##0.00\ _S_k_-;\-* #,##0.00\ _S_k_-;_-* \-??\ _S_k_-;_-@_-"/>
  </numFmts>
  <fonts count="4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 val="true"/>
      <sz val="10"/>
      <name val="Arial Narrow"/>
      <family val="2"/>
      <charset val="238"/>
    </font>
    <font>
      <sz val="8"/>
      <name val="Arial Narrow"/>
      <family val="2"/>
      <charset val="238"/>
    </font>
    <font>
      <b val="true"/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1"/>
      <color rgb="FF000000"/>
      <name val="Arial"/>
      <family val="2"/>
      <charset val="238"/>
    </font>
    <font>
      <b val="true"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 val="true"/>
      <sz val="9"/>
      <color rgb="FF000000"/>
      <name val="Arial"/>
      <family val="2"/>
      <charset val="238"/>
    </font>
    <font>
      <u val="single"/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</font>
    <font>
      <sz val="12"/>
      <name val="Arial"/>
      <family val="2"/>
      <charset val="238"/>
    </font>
    <font>
      <b val="true"/>
      <sz val="14"/>
      <name val="Arial"/>
      <family val="2"/>
      <charset val="238"/>
    </font>
    <font>
      <sz val="11"/>
      <name val="Calibri"/>
      <family val="2"/>
      <charset val="238"/>
    </font>
    <font>
      <sz val="11"/>
      <color rgb="FF00B050"/>
      <name val="Calibri"/>
      <family val="2"/>
      <charset val="238"/>
    </font>
    <font>
      <u val="single"/>
      <sz val="11"/>
      <color rgb="FF0000FF"/>
      <name val="Calibri"/>
      <family val="2"/>
      <charset val="238"/>
    </font>
    <font>
      <sz val="11"/>
      <color rgb="FF000000"/>
      <name val="Arial"/>
      <family val="2"/>
      <charset val="1"/>
    </font>
    <font>
      <u val="single"/>
      <sz val="11"/>
      <color rgb="FF0000FF"/>
      <name val="Arial"/>
      <family val="2"/>
      <charset val="238"/>
    </font>
    <font>
      <b val="true"/>
      <sz val="9"/>
      <name val="Arial"/>
      <family val="2"/>
      <charset val="238"/>
    </font>
    <font>
      <b val="true"/>
      <sz val="9"/>
      <color rgb="FFFF0000"/>
      <name val="Arial"/>
      <family val="2"/>
      <charset val="238"/>
    </font>
    <font>
      <i val="true"/>
      <sz val="9"/>
      <name val="Calibri"/>
      <family val="2"/>
      <charset val="238"/>
    </font>
    <font>
      <b val="true"/>
      <i val="true"/>
      <sz val="9"/>
      <color rgb="FF953735"/>
      <name val="Calibri"/>
      <family val="2"/>
      <charset val="238"/>
    </font>
    <font>
      <b val="true"/>
      <i val="true"/>
      <sz val="9"/>
      <name val="Calibri"/>
      <family val="2"/>
      <charset val="238"/>
    </font>
    <font>
      <b val="true"/>
      <sz val="10"/>
      <color rgb="FFFF0000"/>
      <name val="Arial"/>
      <family val="2"/>
      <charset val="238"/>
    </font>
    <font>
      <b val="true"/>
      <sz val="11"/>
      <color rgb="FFFF0000"/>
      <name val="Calibri"/>
      <family val="2"/>
      <charset val="238"/>
    </font>
    <font>
      <sz val="9"/>
      <color rgb="FFFF0000"/>
      <name val="Arial"/>
      <family val="2"/>
      <charset val="238"/>
    </font>
    <font>
      <sz val="8"/>
      <name val="Arial"/>
      <family val="2"/>
      <charset val="238"/>
    </font>
    <font>
      <b val="true"/>
      <sz val="11"/>
      <color rgb="FF000000"/>
      <name val="Aptos Narrow"/>
      <family val="2"/>
      <charset val="238"/>
    </font>
    <font>
      <b val="true"/>
      <sz val="9"/>
      <name val="Arial"/>
      <family val="2"/>
      <charset val="1"/>
    </font>
    <font>
      <b val="true"/>
      <sz val="11"/>
      <color rgb="FFFF0000"/>
      <name val="Aptos Narrow"/>
      <family val="2"/>
      <charset val="238"/>
    </font>
    <font>
      <b val="true"/>
      <sz val="11"/>
      <color rgb="FF000000"/>
      <name val="Calibri"/>
      <family val="2"/>
      <charset val="238"/>
    </font>
    <font>
      <sz val="10"/>
      <color rgb="FFFF00FF"/>
      <name val="Arial"/>
      <family val="2"/>
      <charset val="238"/>
    </font>
    <font>
      <b val="true"/>
      <sz val="12"/>
      <color rgb="FFFF0000"/>
      <name val="Calibri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9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double"/>
      <top style="hair"/>
      <bottom style="hair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/>
      <right style="double"/>
      <top style="hair"/>
      <bottom style="double"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double"/>
      <top/>
      <bottom style="hair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hair"/>
      <top style="double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double"/>
      <diagonal/>
    </border>
    <border diagonalUp="false" diagonalDown="false">
      <left style="double"/>
      <right style="hair"/>
      <top style="double"/>
      <bottom style="thin"/>
      <diagonal/>
    </border>
    <border diagonalUp="false" diagonalDown="false">
      <left style="hair"/>
      <right style="hair"/>
      <top style="double"/>
      <bottom style="thin"/>
      <diagonal/>
    </border>
    <border diagonalUp="false" diagonalDown="false">
      <left style="hair"/>
      <right style="double"/>
      <top style="double"/>
      <bottom style="thin"/>
      <diagonal/>
    </border>
    <border diagonalUp="false" diagonalDown="false">
      <left style="hair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hair"/>
      <right/>
      <top style="hair"/>
      <bottom style="double"/>
      <diagonal/>
    </border>
    <border diagonalUp="false" diagonalDown="false">
      <left style="medium"/>
      <right style="double"/>
      <top style="medium"/>
      <bottom style="double"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hair"/>
      <right/>
      <top style="double"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/>
      <bottom style="double"/>
      <diagonal/>
    </border>
    <border diagonalUp="false" diagonalDown="false">
      <left style="double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hair"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5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6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6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8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0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2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13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3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4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5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5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6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0" borderId="6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7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8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1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4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4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2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16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21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18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3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4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5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7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8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9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2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3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3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2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7" fillId="0" borderId="3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33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34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35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7" fillId="0" borderId="36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3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38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9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3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4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41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7" fillId="0" borderId="41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5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7" fillId="0" borderId="15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7" fillId="0" borderId="4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4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7" fillId="0" borderId="6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7" fillId="0" borderId="44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0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2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5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6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6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7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45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8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0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48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7" fillId="0" borderId="44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49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5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1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52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7" fillId="0" borderId="53" xfId="23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4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6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5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3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56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6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5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6" fillId="0" borderId="5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5" fillId="0" borderId="5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0" borderId="5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0" borderId="5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28" fillId="0" borderId="5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7" fillId="0" borderId="5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0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3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8" fontId="3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5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3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2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2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70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e 2" xfId="21"/>
    <cellStyle name="normálne_KLs" xfId="22"/>
    <cellStyle name="normálne_KLv" xfId="23"/>
    <cellStyle name="*unknown*" xfId="20" builtinId="8"/>
  </cellStyles>
  <dxfs count="5"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548640</xdr:colOff>
      <xdr:row>32</xdr:row>
      <xdr:rowOff>7560</xdr:rowOff>
    </xdr:from>
    <xdr:to>
      <xdr:col>4</xdr:col>
      <xdr:colOff>548640</xdr:colOff>
      <xdr:row>40</xdr:row>
      <xdr:rowOff>190440</xdr:rowOff>
    </xdr:to>
    <xdr:sp>
      <xdr:nvSpPr>
        <xdr:cNvPr id="0" name="Line 1"/>
        <xdr:cNvSpPr/>
      </xdr:nvSpPr>
      <xdr:spPr>
        <a:xfrm>
          <a:off x="2964240" y="6151320"/>
          <a:ext cx="0" cy="17067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starosta@obecpila.sk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8" activeCellId="0" sqref="P8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9.86"/>
    <col collapsed="false" customWidth="true" hidden="false" outlineLevel="0" max="3" min="3" style="1" width="10.85"/>
    <col collapsed="false" customWidth="true" hidden="false" outlineLevel="0" max="5" min="5" style="1" width="10.42"/>
    <col collapsed="false" customWidth="true" hidden="false" outlineLevel="0" max="6" min="6" style="1" width="5.86"/>
    <col collapsed="false" customWidth="true" hidden="false" outlineLevel="0" max="7" min="7" style="1" width="17.42"/>
    <col collapsed="false" customWidth="true" hidden="false" outlineLevel="0" max="9" min="8" style="1" width="9.86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3"/>
      <c r="B2" s="4" t="s">
        <v>1</v>
      </c>
      <c r="C2" s="4"/>
      <c r="D2" s="4"/>
      <c r="E2" s="4"/>
      <c r="F2" s="5" t="s">
        <v>2</v>
      </c>
      <c r="G2" s="4" t="s">
        <v>3</v>
      </c>
      <c r="H2" s="4"/>
      <c r="I2" s="6"/>
    </row>
    <row r="3" customFormat="false" ht="15" hidden="false" customHeight="false" outlineLevel="0" collapsed="false">
      <c r="A3" s="7"/>
      <c r="B3" s="8"/>
      <c r="C3" s="8"/>
      <c r="D3" s="8"/>
      <c r="E3" s="8"/>
      <c r="F3" s="9" t="s">
        <v>4</v>
      </c>
      <c r="G3" s="8"/>
      <c r="H3" s="8"/>
      <c r="I3" s="10"/>
    </row>
    <row r="4" customFormat="false" ht="15" hidden="false" customHeight="false" outlineLevel="0" collapsed="false">
      <c r="A4" s="11"/>
      <c r="B4" s="12"/>
      <c r="C4" s="12"/>
      <c r="D4" s="12"/>
      <c r="E4" s="12"/>
      <c r="F4" s="13"/>
      <c r="G4" s="12"/>
      <c r="H4" s="12"/>
      <c r="I4" s="14"/>
    </row>
    <row r="5" customFormat="false" ht="15" hidden="false" customHeight="false" outlineLevel="0" collapsed="false">
      <c r="A5" s="15"/>
      <c r="B5" s="16" t="s">
        <v>5</v>
      </c>
      <c r="C5" s="16"/>
      <c r="D5" s="16" t="s">
        <v>6</v>
      </c>
      <c r="E5" s="17"/>
      <c r="F5" s="17" t="s">
        <v>7</v>
      </c>
      <c r="G5" s="16"/>
      <c r="H5" s="17" t="s">
        <v>8</v>
      </c>
      <c r="I5" s="18"/>
    </row>
    <row r="6" customFormat="false" ht="15" hidden="false" customHeight="false" outlineLevel="0" collapsed="false">
      <c r="A6" s="3"/>
      <c r="B6" s="4" t="s">
        <v>9</v>
      </c>
      <c r="C6" s="4" t="s">
        <v>10</v>
      </c>
      <c r="D6" s="4"/>
      <c r="E6" s="4"/>
      <c r="F6" s="4" t="s">
        <v>11</v>
      </c>
      <c r="G6" s="19"/>
      <c r="H6" s="4"/>
      <c r="I6" s="6"/>
    </row>
    <row r="7" customFormat="false" ht="15" hidden="false" customHeight="false" outlineLevel="0" collapsed="false">
      <c r="A7" s="20"/>
      <c r="B7" s="21"/>
      <c r="C7" s="22" t="s">
        <v>12</v>
      </c>
      <c r="D7" s="22"/>
      <c r="E7" s="22"/>
      <c r="F7" s="22" t="s">
        <v>13</v>
      </c>
      <c r="G7" s="22"/>
      <c r="H7" s="22"/>
      <c r="I7" s="23"/>
    </row>
    <row r="8" customFormat="false" ht="15" hidden="false" customHeight="false" outlineLevel="0" collapsed="false">
      <c r="A8" s="7"/>
      <c r="B8" s="8" t="s">
        <v>14</v>
      </c>
      <c r="C8" s="8" t="s">
        <v>15</v>
      </c>
      <c r="D8" s="8"/>
      <c r="E8" s="8"/>
      <c r="F8" s="8" t="s">
        <v>11</v>
      </c>
      <c r="G8" s="24" t="n">
        <v>36407020</v>
      </c>
      <c r="H8" s="8"/>
      <c r="I8" s="10"/>
    </row>
    <row r="9" customFormat="false" ht="15" hidden="false" customHeight="false" outlineLevel="0" collapsed="false">
      <c r="A9" s="11"/>
      <c r="B9" s="13"/>
      <c r="C9" s="12"/>
      <c r="D9" s="12"/>
      <c r="E9" s="12"/>
      <c r="F9" s="22" t="s">
        <v>13</v>
      </c>
      <c r="G9" s="12" t="n">
        <v>2020123237</v>
      </c>
      <c r="H9" s="12"/>
      <c r="I9" s="14"/>
    </row>
    <row r="10" customFormat="false" ht="15" hidden="false" customHeight="false" outlineLevel="0" collapsed="false">
      <c r="A10" s="7"/>
      <c r="B10" s="8" t="s">
        <v>16</v>
      </c>
      <c r="C10" s="8"/>
      <c r="D10" s="8"/>
      <c r="E10" s="8"/>
      <c r="F10" s="8" t="s">
        <v>11</v>
      </c>
      <c r="G10" s="8"/>
      <c r="H10" s="8"/>
      <c r="I10" s="10"/>
    </row>
    <row r="11" customFormat="false" ht="15" hidden="false" customHeight="false" outlineLevel="0" collapsed="false">
      <c r="A11" s="25"/>
      <c r="B11" s="26"/>
      <c r="C11" s="26"/>
      <c r="D11" s="26"/>
      <c r="E11" s="26"/>
      <c r="F11" s="26" t="s">
        <v>13</v>
      </c>
      <c r="G11" s="26"/>
      <c r="H11" s="26"/>
      <c r="I11" s="27"/>
    </row>
    <row r="12" customFormat="false" ht="15" hidden="false" customHeight="false" outlineLevel="0" collapsed="false">
      <c r="A12" s="28" t="n">
        <v>1</v>
      </c>
      <c r="B12" s="4" t="s">
        <v>17</v>
      </c>
      <c r="C12" s="4"/>
      <c r="D12" s="4"/>
      <c r="E12" s="29" t="n">
        <f aca="false">IF(A12&lt;&gt;0,ROUND($J$31/A12,0),0)</f>
        <v>0</v>
      </c>
      <c r="F12" s="5" t="n">
        <v>1</v>
      </c>
      <c r="G12" s="4" t="s">
        <v>18</v>
      </c>
      <c r="H12" s="4"/>
      <c r="I12" s="30" t="n">
        <f aca="false">IF(F12&lt;&gt;0,ROUND($J$31/F12,0),0)</f>
        <v>0</v>
      </c>
    </row>
    <row r="13" customFormat="false" ht="15" hidden="false" customHeight="false" outlineLevel="0" collapsed="false">
      <c r="A13" s="31" t="n">
        <v>1</v>
      </c>
      <c r="B13" s="22" t="s">
        <v>19</v>
      </c>
      <c r="C13" s="22"/>
      <c r="D13" s="22"/>
      <c r="E13" s="32" t="n">
        <f aca="false">IF(A13&lt;&gt;0,ROUND($J$31/A13,0),0)</f>
        <v>0</v>
      </c>
      <c r="F13" s="21"/>
      <c r="G13" s="22"/>
      <c r="H13" s="22"/>
      <c r="I13" s="33" t="n">
        <f aca="false">IF(F13&lt;&gt;0,ROUND($J$31/F13,0),0)</f>
        <v>0</v>
      </c>
    </row>
    <row r="14" customFormat="false" ht="15" hidden="false" customHeight="false" outlineLevel="0" collapsed="false">
      <c r="A14" s="34" t="n">
        <v>1</v>
      </c>
      <c r="B14" s="26" t="s">
        <v>20</v>
      </c>
      <c r="C14" s="26"/>
      <c r="D14" s="26"/>
      <c r="E14" s="35" t="n">
        <f aca="false">IF(A14&lt;&gt;0,ROUND($J$31/A14,0),0)</f>
        <v>0</v>
      </c>
      <c r="F14" s="36"/>
      <c r="G14" s="26"/>
      <c r="H14" s="26"/>
      <c r="I14" s="37" t="n">
        <f aca="false">IF(F14&lt;&gt;0,ROUND($J$31/F14,0),0)</f>
        <v>0</v>
      </c>
    </row>
    <row r="15" customFormat="false" ht="15" hidden="false" customHeight="false" outlineLevel="0" collapsed="false">
      <c r="A15" s="38" t="s">
        <v>21</v>
      </c>
      <c r="B15" s="39" t="s">
        <v>22</v>
      </c>
      <c r="C15" s="40" t="s">
        <v>23</v>
      </c>
      <c r="D15" s="40" t="s">
        <v>24</v>
      </c>
      <c r="E15" s="41" t="s">
        <v>25</v>
      </c>
      <c r="F15" s="38" t="s">
        <v>26</v>
      </c>
      <c r="G15" s="42" t="s">
        <v>27</v>
      </c>
      <c r="H15" s="43"/>
      <c r="I15" s="44"/>
    </row>
    <row r="16" customFormat="false" ht="15" hidden="false" customHeight="false" outlineLevel="0" collapsed="false">
      <c r="A16" s="45" t="n">
        <v>1</v>
      </c>
      <c r="B16" s="46" t="s">
        <v>28</v>
      </c>
      <c r="C16" s="47" t="n">
        <v>0</v>
      </c>
      <c r="D16" s="48" t="n">
        <v>0</v>
      </c>
      <c r="E16" s="49" t="n">
        <f aca="false">C16+D16</f>
        <v>0</v>
      </c>
      <c r="F16" s="45" t="n">
        <v>6</v>
      </c>
      <c r="G16" s="50" t="s">
        <v>29</v>
      </c>
      <c r="H16" s="51"/>
      <c r="I16" s="52" t="n">
        <v>0</v>
      </c>
    </row>
    <row r="17" customFormat="false" ht="15" hidden="false" customHeight="false" outlineLevel="0" collapsed="false">
      <c r="A17" s="53" t="n">
        <v>2</v>
      </c>
      <c r="B17" s="54" t="s">
        <v>30</v>
      </c>
      <c r="C17" s="55" t="n">
        <v>0</v>
      </c>
      <c r="D17" s="55" t="n">
        <v>0</v>
      </c>
      <c r="E17" s="49" t="n">
        <f aca="false">C17+D17</f>
        <v>0</v>
      </c>
      <c r="F17" s="53" t="n">
        <v>7</v>
      </c>
      <c r="G17" s="56" t="s">
        <v>31</v>
      </c>
      <c r="H17" s="8"/>
      <c r="I17" s="57" t="n">
        <v>0</v>
      </c>
    </row>
    <row r="18" customFormat="false" ht="15" hidden="false" customHeight="false" outlineLevel="0" collapsed="false">
      <c r="A18" s="53" t="n">
        <v>3</v>
      </c>
      <c r="B18" s="54" t="s">
        <v>32</v>
      </c>
      <c r="C18" s="55"/>
      <c r="D18" s="55"/>
      <c r="E18" s="49" t="n">
        <f aca="false">C18+D18</f>
        <v>0</v>
      </c>
      <c r="F18" s="53" t="n">
        <v>8</v>
      </c>
      <c r="G18" s="56" t="s">
        <v>33</v>
      </c>
      <c r="H18" s="8"/>
      <c r="I18" s="57" t="n">
        <v>0</v>
      </c>
    </row>
    <row r="19" customFormat="false" ht="15" hidden="false" customHeight="false" outlineLevel="0" collapsed="false">
      <c r="A19" s="53" t="n">
        <v>4</v>
      </c>
      <c r="B19" s="54" t="s">
        <v>34</v>
      </c>
      <c r="C19" s="55"/>
      <c r="D19" s="55"/>
      <c r="E19" s="58" t="n">
        <f aca="false">C19+D19</f>
        <v>0</v>
      </c>
      <c r="F19" s="53" t="n">
        <v>9</v>
      </c>
      <c r="G19" s="56" t="s">
        <v>35</v>
      </c>
      <c r="H19" s="8"/>
      <c r="I19" s="57" t="n">
        <v>0</v>
      </c>
    </row>
    <row r="20" customFormat="false" ht="15" hidden="false" customHeight="false" outlineLevel="0" collapsed="false">
      <c r="A20" s="59" t="n">
        <v>5</v>
      </c>
      <c r="B20" s="60" t="s">
        <v>36</v>
      </c>
      <c r="C20" s="61" t="n">
        <f aca="false">SUM(C16:C19)</f>
        <v>0</v>
      </c>
      <c r="D20" s="62" t="n">
        <f aca="false">SUM(D16:D19)</f>
        <v>0</v>
      </c>
      <c r="E20" s="63" t="n">
        <f aca="false">SUM(E16:E19)</f>
        <v>0</v>
      </c>
      <c r="F20" s="64" t="n">
        <v>10</v>
      </c>
      <c r="G20" s="65"/>
      <c r="H20" s="66" t="s">
        <v>37</v>
      </c>
      <c r="I20" s="67" t="n">
        <f aca="false">SUM(I16:I19)</f>
        <v>0</v>
      </c>
    </row>
    <row r="21" customFormat="false" ht="15" hidden="false" customHeight="false" outlineLevel="0" collapsed="false">
      <c r="A21" s="38" t="s">
        <v>38</v>
      </c>
      <c r="B21" s="68"/>
      <c r="C21" s="43" t="s">
        <v>39</v>
      </c>
      <c r="D21" s="43"/>
      <c r="E21" s="44"/>
      <c r="F21" s="38" t="s">
        <v>40</v>
      </c>
      <c r="G21" s="42" t="s">
        <v>41</v>
      </c>
      <c r="H21" s="43"/>
      <c r="I21" s="44"/>
    </row>
    <row r="22" customFormat="false" ht="15" hidden="false" customHeight="false" outlineLevel="0" collapsed="false">
      <c r="A22" s="45" t="n">
        <v>11</v>
      </c>
      <c r="B22" s="50" t="s">
        <v>42</v>
      </c>
      <c r="C22" s="69" t="s">
        <v>35</v>
      </c>
      <c r="D22" s="70" t="n">
        <v>0</v>
      </c>
      <c r="E22" s="52" t="n">
        <v>0</v>
      </c>
      <c r="F22" s="53" t="n">
        <v>16</v>
      </c>
      <c r="G22" s="56" t="s">
        <v>43</v>
      </c>
      <c r="H22" s="71"/>
      <c r="I22" s="57" t="n">
        <v>0</v>
      </c>
    </row>
    <row r="23" customFormat="false" ht="15" hidden="false" customHeight="false" outlineLevel="0" collapsed="false">
      <c r="A23" s="53" t="n">
        <v>12</v>
      </c>
      <c r="B23" s="56" t="s">
        <v>44</v>
      </c>
      <c r="C23" s="72"/>
      <c r="D23" s="73" t="n">
        <v>0</v>
      </c>
      <c r="E23" s="57" t="n">
        <v>0</v>
      </c>
      <c r="F23" s="53" t="n">
        <v>17</v>
      </c>
      <c r="G23" s="56" t="s">
        <v>45</v>
      </c>
      <c r="H23" s="71"/>
      <c r="I23" s="57" t="n">
        <v>0</v>
      </c>
    </row>
    <row r="24" customFormat="false" ht="15" hidden="false" customHeight="false" outlineLevel="0" collapsed="false">
      <c r="A24" s="53" t="n">
        <v>13</v>
      </c>
      <c r="B24" s="56" t="s">
        <v>46</v>
      </c>
      <c r="C24" s="72"/>
      <c r="D24" s="73" t="n">
        <v>0</v>
      </c>
      <c r="E24" s="57" t="n">
        <v>0</v>
      </c>
      <c r="F24" s="53" t="n">
        <v>18</v>
      </c>
      <c r="G24" s="56" t="s">
        <v>47</v>
      </c>
      <c r="H24" s="71"/>
      <c r="I24" s="57" t="n">
        <v>0</v>
      </c>
    </row>
    <row r="25" customFormat="false" ht="15" hidden="false" customHeight="false" outlineLevel="0" collapsed="false">
      <c r="A25" s="53" t="n">
        <v>14</v>
      </c>
      <c r="B25" s="56" t="s">
        <v>35</v>
      </c>
      <c r="C25" s="72"/>
      <c r="D25" s="73" t="n">
        <v>0</v>
      </c>
      <c r="E25" s="57" t="n">
        <v>0</v>
      </c>
      <c r="F25" s="53" t="n">
        <v>19</v>
      </c>
      <c r="G25" s="56" t="s">
        <v>35</v>
      </c>
      <c r="H25" s="71"/>
      <c r="I25" s="57" t="n">
        <v>0</v>
      </c>
    </row>
    <row r="26" customFormat="false" ht="15" hidden="false" customHeight="false" outlineLevel="0" collapsed="false">
      <c r="A26" s="59" t="n">
        <v>15</v>
      </c>
      <c r="B26" s="74"/>
      <c r="C26" s="75"/>
      <c r="D26" s="75" t="s">
        <v>48</v>
      </c>
      <c r="E26" s="67" t="n">
        <f aca="false">SUM(E22:E25)</f>
        <v>0</v>
      </c>
      <c r="F26" s="59" t="n">
        <v>20</v>
      </c>
      <c r="G26" s="74"/>
      <c r="H26" s="75" t="s">
        <v>49</v>
      </c>
      <c r="I26" s="67" t="n">
        <f aca="false">SUM(I22:I25)</f>
        <v>0</v>
      </c>
    </row>
    <row r="27" customFormat="false" ht="15" hidden="false" customHeight="false" outlineLevel="0" collapsed="false">
      <c r="A27" s="76"/>
      <c r="B27" s="77" t="s">
        <v>50</v>
      </c>
      <c r="C27" s="78"/>
      <c r="D27" s="79" t="s">
        <v>51</v>
      </c>
      <c r="E27" s="80"/>
      <c r="F27" s="38" t="s">
        <v>52</v>
      </c>
      <c r="G27" s="42" t="s">
        <v>53</v>
      </c>
      <c r="H27" s="43"/>
      <c r="I27" s="44"/>
    </row>
    <row r="28" customFormat="false" ht="15" hidden="false" customHeight="false" outlineLevel="0" collapsed="false">
      <c r="A28" s="81"/>
      <c r="B28" s="82"/>
      <c r="C28" s="83"/>
      <c r="D28" s="84"/>
      <c r="E28" s="80"/>
      <c r="F28" s="45" t="n">
        <v>21</v>
      </c>
      <c r="G28" s="50"/>
      <c r="H28" s="85" t="s">
        <v>54</v>
      </c>
      <c r="I28" s="52" t="n">
        <v>44599</v>
      </c>
    </row>
    <row r="29" customFormat="false" ht="15" hidden="false" customHeight="false" outlineLevel="0" collapsed="false">
      <c r="A29" s="81"/>
      <c r="B29" s="83" t="s">
        <v>55</v>
      </c>
      <c r="C29" s="83"/>
      <c r="D29" s="86"/>
      <c r="E29" s="80"/>
      <c r="F29" s="53" t="n">
        <v>22</v>
      </c>
      <c r="G29" s="56" t="s">
        <v>56</v>
      </c>
      <c r="H29" s="87" t="n">
        <f aca="false">ROUND(E20,2)+I20+E26+I26</f>
        <v>0</v>
      </c>
      <c r="I29" s="57" t="n">
        <f aca="false">I31-I28</f>
        <v>10257.77</v>
      </c>
    </row>
    <row r="30" customFormat="false" ht="15" hidden="false" customHeight="false" outlineLevel="0" collapsed="false">
      <c r="A30" s="7"/>
      <c r="B30" s="8" t="s">
        <v>57</v>
      </c>
      <c r="C30" s="8"/>
      <c r="D30" s="86"/>
      <c r="E30" s="80"/>
      <c r="F30" s="53" t="n">
        <v>23</v>
      </c>
      <c r="G30" s="56" t="s">
        <v>58</v>
      </c>
      <c r="H30" s="87"/>
      <c r="I30" s="57"/>
    </row>
    <row r="31" customFormat="false" ht="15" hidden="false" customHeight="false" outlineLevel="0" collapsed="false">
      <c r="A31" s="81"/>
      <c r="B31" s="83"/>
      <c r="C31" s="83"/>
      <c r="D31" s="86"/>
      <c r="E31" s="80"/>
      <c r="F31" s="59" t="n">
        <v>24</v>
      </c>
      <c r="G31" s="74"/>
      <c r="H31" s="75" t="s">
        <v>59</v>
      </c>
      <c r="I31" s="67" t="n">
        <v>54856.77</v>
      </c>
    </row>
    <row r="32" customFormat="false" ht="15" hidden="false" customHeight="false" outlineLevel="0" collapsed="false">
      <c r="A32" s="76"/>
      <c r="B32" s="83"/>
      <c r="C32" s="80"/>
      <c r="D32" s="88"/>
      <c r="E32" s="80"/>
      <c r="F32" s="89" t="s">
        <v>60</v>
      </c>
      <c r="G32" s="90" t="s">
        <v>61</v>
      </c>
      <c r="H32" s="91"/>
      <c r="I32" s="92" t="n">
        <v>0</v>
      </c>
    </row>
    <row r="33" customFormat="false" ht="15" hidden="false" customHeight="false" outlineLevel="0" collapsed="false">
      <c r="A33" s="93"/>
      <c r="B33" s="94"/>
      <c r="C33" s="77" t="s">
        <v>62</v>
      </c>
      <c r="D33" s="94"/>
      <c r="E33" s="94"/>
      <c r="F33" s="94"/>
      <c r="G33" s="94" t="s">
        <v>63</v>
      </c>
      <c r="H33" s="95"/>
      <c r="I33" s="96"/>
    </row>
    <row r="34" customFormat="false" ht="15" hidden="false" customHeight="false" outlineLevel="0" collapsed="false">
      <c r="A34" s="81"/>
      <c r="B34" s="82"/>
      <c r="C34" s="83"/>
      <c r="D34" s="83"/>
      <c r="E34" s="82"/>
      <c r="F34" s="83"/>
      <c r="G34" s="97"/>
      <c r="H34" s="83"/>
      <c r="I34" s="98"/>
    </row>
    <row r="35" customFormat="false" ht="15" hidden="false" customHeight="false" outlineLevel="0" collapsed="false">
      <c r="A35" s="81"/>
      <c r="B35" s="83" t="s">
        <v>55</v>
      </c>
      <c r="C35" s="83"/>
      <c r="D35" s="83"/>
      <c r="E35" s="82"/>
      <c r="F35" s="83" t="s">
        <v>55</v>
      </c>
      <c r="G35" s="83"/>
      <c r="H35" s="83"/>
      <c r="I35" s="98"/>
    </row>
    <row r="36" customFormat="false" ht="15" hidden="false" customHeight="false" outlineLevel="0" collapsed="false">
      <c r="A36" s="7"/>
      <c r="B36" s="8" t="s">
        <v>57</v>
      </c>
      <c r="C36" s="8"/>
      <c r="D36" s="8"/>
      <c r="E36" s="9"/>
      <c r="F36" s="8" t="s">
        <v>57</v>
      </c>
      <c r="G36" s="99" t="n">
        <v>45971</v>
      </c>
      <c r="H36" s="8"/>
      <c r="I36" s="10"/>
    </row>
    <row r="37" customFormat="false" ht="15" hidden="false" customHeight="false" outlineLevel="0" collapsed="false">
      <c r="A37" s="81"/>
      <c r="B37" s="83" t="s">
        <v>51</v>
      </c>
      <c r="C37" s="83"/>
      <c r="D37" s="83"/>
      <c r="E37" s="82"/>
      <c r="F37" s="83" t="s">
        <v>51</v>
      </c>
      <c r="G37" s="83"/>
      <c r="H37" s="83"/>
      <c r="I37" s="98"/>
    </row>
    <row r="38" customFormat="false" ht="15" hidden="false" customHeight="false" outlineLevel="0" collapsed="false">
      <c r="A38" s="81"/>
      <c r="B38" s="83"/>
      <c r="C38" s="83"/>
      <c r="D38" s="83"/>
      <c r="E38" s="83"/>
      <c r="F38" s="83"/>
      <c r="G38" s="83"/>
      <c r="H38" s="83"/>
      <c r="I38" s="98"/>
    </row>
    <row r="39" customFormat="false" ht="15" hidden="false" customHeight="false" outlineLevel="0" collapsed="false">
      <c r="A39" s="81"/>
      <c r="B39" s="83"/>
      <c r="C39" s="83"/>
      <c r="D39" s="83"/>
      <c r="E39" s="83"/>
      <c r="F39" s="83"/>
      <c r="G39" s="83"/>
      <c r="H39" s="83"/>
      <c r="I39" s="98"/>
    </row>
    <row r="40" customFormat="false" ht="15" hidden="false" customHeight="false" outlineLevel="0" collapsed="false">
      <c r="A40" s="81"/>
      <c r="B40" s="83"/>
      <c r="C40" s="83"/>
      <c r="D40" s="83"/>
      <c r="E40" s="83"/>
      <c r="F40" s="83"/>
      <c r="G40" s="83"/>
      <c r="H40" s="83"/>
      <c r="I40" s="98"/>
    </row>
    <row r="41" customFormat="false" ht="15" hidden="false" customHeight="false" outlineLevel="0" collapsed="false">
      <c r="A41" s="25"/>
      <c r="B41" s="26"/>
      <c r="C41" s="26"/>
      <c r="D41" s="26"/>
      <c r="E41" s="26"/>
      <c r="F41" s="26"/>
      <c r="G41" s="26"/>
      <c r="H41" s="26"/>
      <c r="I41" s="27"/>
    </row>
    <row r="42" customFormat="false" ht="15" hidden="false" customHeight="false" outlineLevel="0" collapsed="false">
      <c r="A42" s="65"/>
      <c r="B42" s="65"/>
      <c r="C42" s="65"/>
      <c r="D42" s="65"/>
      <c r="E42" s="65"/>
      <c r="F42" s="65"/>
      <c r="G42" s="65"/>
      <c r="H42" s="65"/>
      <c r="I42" s="65"/>
    </row>
    <row r="43" customFormat="false" ht="15" hidden="false" customHeight="false" outlineLevel="0" collapsed="false">
      <c r="A43" s="65"/>
      <c r="B43" s="65"/>
      <c r="C43" s="65"/>
      <c r="D43" s="65"/>
      <c r="E43" s="65"/>
      <c r="F43" s="65"/>
      <c r="G43" s="65"/>
      <c r="H43" s="65"/>
      <c r="I43" s="65"/>
    </row>
    <row r="44" customFormat="false" ht="15" hidden="false" customHeight="false" outlineLevel="0" collapsed="false">
      <c r="A44" s="65"/>
      <c r="B44" s="65"/>
      <c r="C44" s="65"/>
      <c r="D44" s="65"/>
      <c r="E44" s="65"/>
      <c r="F44" s="65"/>
      <c r="G44" s="65"/>
      <c r="H44" s="65"/>
      <c r="I44" s="65"/>
    </row>
  </sheetData>
  <mergeCells count="1">
    <mergeCell ref="A1:I1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6.14"/>
    <col collapsed="false" customWidth="true" hidden="false" outlineLevel="0" max="2" min="2" style="1" width="37.71"/>
    <col collapsed="false" customWidth="true" hidden="false" outlineLevel="0" max="3" min="3" style="1" width="8.71"/>
    <col collapsed="false" customWidth="true" hidden="false" outlineLevel="0" max="4" min="4" style="1" width="10"/>
    <col collapsed="false" customWidth="true" hidden="false" outlineLevel="0" max="5" min="5" style="1" width="11"/>
    <col collapsed="false" customWidth="true" hidden="false" outlineLevel="0" max="6" min="6" style="1" width="10.85"/>
  </cols>
  <sheetData>
    <row r="1" customFormat="false" ht="15" hidden="false" customHeight="false" outlineLevel="0" collapsed="false">
      <c r="A1" s="100"/>
      <c r="B1" s="100"/>
      <c r="C1" s="100"/>
      <c r="D1" s="100"/>
      <c r="E1" s="100"/>
      <c r="F1" s="100"/>
      <c r="G1" s="100"/>
      <c r="H1" s="100"/>
    </row>
    <row r="2" customFormat="false" ht="18" hidden="false" customHeight="false" outlineLevel="0" collapsed="false">
      <c r="A2" s="101" t="s">
        <v>64</v>
      </c>
      <c r="B2" s="102"/>
      <c r="C2" s="103"/>
      <c r="D2" s="103"/>
      <c r="E2" s="103"/>
      <c r="F2" s="103"/>
      <c r="G2" s="100"/>
      <c r="H2" s="100"/>
    </row>
    <row r="3" customFormat="false" ht="15" hidden="false" customHeight="false" outlineLevel="0" collapsed="false">
      <c r="A3" s="103" t="s">
        <v>65</v>
      </c>
      <c r="B3" s="103" t="s">
        <v>66</v>
      </c>
      <c r="C3" s="103"/>
      <c r="D3" s="103"/>
      <c r="E3" s="103"/>
      <c r="F3" s="103"/>
      <c r="G3" s="100"/>
      <c r="H3" s="100"/>
    </row>
    <row r="4" customFormat="false" ht="15" hidden="false" customHeight="false" outlineLevel="0" collapsed="false">
      <c r="A4" s="103" t="s">
        <v>67</v>
      </c>
      <c r="B4" s="103"/>
      <c r="C4" s="103" t="s">
        <v>68</v>
      </c>
      <c r="D4" s="103" t="s">
        <v>15</v>
      </c>
      <c r="E4" s="103"/>
      <c r="F4" s="103"/>
      <c r="G4" s="100"/>
      <c r="H4" s="100"/>
    </row>
    <row r="5" customFormat="false" ht="15" hidden="false" customHeight="false" outlineLevel="0" collapsed="false">
      <c r="A5" s="103" t="s">
        <v>69</v>
      </c>
      <c r="B5" s="103"/>
      <c r="C5" s="103" t="s">
        <v>70</v>
      </c>
      <c r="D5" s="104" t="n">
        <v>45971</v>
      </c>
      <c r="E5" s="103"/>
      <c r="F5" s="103"/>
      <c r="G5" s="100"/>
      <c r="H5" s="100"/>
    </row>
    <row r="6" customFormat="false" ht="15" hidden="false" customHeight="false" outlineLevel="0" collapsed="false">
      <c r="A6" s="103" t="s">
        <v>71</v>
      </c>
      <c r="B6" s="103"/>
      <c r="C6" s="103"/>
      <c r="D6" s="103"/>
      <c r="E6" s="103"/>
      <c r="F6" s="103"/>
      <c r="G6" s="100"/>
      <c r="H6" s="100"/>
    </row>
    <row r="7" customFormat="false" ht="36" hidden="false" customHeight="false" outlineLevel="0" collapsed="false">
      <c r="A7" s="105" t="s">
        <v>72</v>
      </c>
      <c r="B7" s="106" t="s">
        <v>73</v>
      </c>
      <c r="C7" s="106" t="s">
        <v>74</v>
      </c>
      <c r="D7" s="106" t="s">
        <v>75</v>
      </c>
      <c r="E7" s="106" t="s">
        <v>76</v>
      </c>
      <c r="F7" s="106" t="s">
        <v>77</v>
      </c>
      <c r="G7" s="100"/>
      <c r="H7" s="100"/>
    </row>
    <row r="8" customFormat="false" ht="15" hidden="false" customHeight="false" outlineLevel="0" collapsed="false">
      <c r="A8" s="107" t="n">
        <v>1</v>
      </c>
      <c r="B8" s="107" t="n">
        <v>2</v>
      </c>
      <c r="C8" s="107" t="n">
        <v>3</v>
      </c>
      <c r="D8" s="107" t="n">
        <v>4</v>
      </c>
      <c r="E8" s="107" t="n">
        <v>5</v>
      </c>
      <c r="F8" s="107" t="n">
        <v>6</v>
      </c>
      <c r="G8" s="100"/>
      <c r="H8" s="100"/>
    </row>
    <row r="9" customFormat="false" ht="15" hidden="false" customHeight="false" outlineLevel="0" collapsed="false">
      <c r="A9" s="103"/>
      <c r="B9" s="103"/>
      <c r="C9" s="103"/>
      <c r="D9" s="103"/>
      <c r="E9" s="103"/>
      <c r="F9" s="103"/>
      <c r="G9" s="100"/>
      <c r="H9" s="100"/>
    </row>
    <row r="10" customFormat="false" ht="15" hidden="false" customHeight="false" outlineLevel="0" collapsed="false">
      <c r="A10" s="108"/>
      <c r="B10" s="109" t="s">
        <v>78</v>
      </c>
      <c r="C10" s="108"/>
      <c r="D10" s="108"/>
      <c r="E10" s="110" t="n">
        <v>44599</v>
      </c>
      <c r="F10" s="110" t="n">
        <f aca="false">E10*1.23</f>
        <v>54856.77</v>
      </c>
      <c r="G10" s="100"/>
      <c r="H10" s="100"/>
    </row>
    <row r="11" customFormat="false" ht="15" hidden="false" customHeight="false" outlineLevel="0" collapsed="false">
      <c r="A11" s="108"/>
      <c r="B11" s="108"/>
      <c r="C11" s="108"/>
      <c r="D11" s="108"/>
      <c r="E11" s="110"/>
      <c r="F11" s="110"/>
      <c r="G11" s="100"/>
      <c r="H11" s="100"/>
    </row>
    <row r="12" customFormat="false" ht="15" hidden="false" customHeight="false" outlineLevel="0" collapsed="false">
      <c r="A12" s="108"/>
      <c r="B12" s="111" t="s">
        <v>79</v>
      </c>
      <c r="C12" s="108"/>
      <c r="D12" s="108"/>
      <c r="E12" s="110" t="n">
        <f aca="false">SUM(E10:E10)</f>
        <v>44599</v>
      </c>
      <c r="F12" s="110" t="n">
        <f aca="false">E12*1.23</f>
        <v>54856.77</v>
      </c>
      <c r="G12" s="100"/>
      <c r="H12" s="100"/>
    </row>
    <row r="13" customFormat="false" ht="15" hidden="false" customHeight="false" outlineLevel="0" collapsed="false">
      <c r="A13" s="103"/>
      <c r="B13" s="103"/>
      <c r="C13" s="103"/>
      <c r="D13" s="103"/>
      <c r="E13" s="112"/>
      <c r="F13" s="103"/>
      <c r="G13" s="100"/>
      <c r="H13" s="100"/>
    </row>
    <row r="14" customFormat="false" ht="15" hidden="false" customHeight="false" outlineLevel="0" collapsed="false">
      <c r="A14" s="108"/>
      <c r="B14" s="113" t="s">
        <v>80</v>
      </c>
      <c r="C14" s="108"/>
      <c r="D14" s="108"/>
      <c r="E14" s="110" t="n">
        <f aca="false">E12</f>
        <v>44599</v>
      </c>
      <c r="F14" s="110" t="n">
        <f aca="false">E14*1.23</f>
        <v>54856.77</v>
      </c>
      <c r="G14" s="100"/>
      <c r="H14" s="100"/>
    </row>
    <row r="15" customFormat="false" ht="15" hidden="false" customHeight="false" outlineLevel="0" collapsed="false">
      <c r="A15" s="103"/>
      <c r="B15" s="103"/>
      <c r="C15" s="103"/>
      <c r="D15" s="103"/>
      <c r="E15" s="103"/>
      <c r="F15" s="103"/>
      <c r="G15" s="100"/>
      <c r="H15" s="100"/>
    </row>
    <row r="16" customFormat="false" ht="15" hidden="false" customHeight="false" outlineLevel="0" collapsed="false">
      <c r="A16" s="103"/>
      <c r="B16" s="103"/>
      <c r="C16" s="103"/>
      <c r="D16" s="103"/>
      <c r="E16" s="103"/>
      <c r="F16" s="103"/>
      <c r="G16" s="100"/>
      <c r="H16" s="100"/>
    </row>
  </sheetData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3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B5" activeCellId="0" sqref="B5"/>
    </sheetView>
  </sheetViews>
  <sheetFormatPr defaultColWidth="8.5703125" defaultRowHeight="15" zeroHeight="false" outlineLevelRow="1" outlineLevelCol="0"/>
  <cols>
    <col collapsed="false" customWidth="true" hidden="false" outlineLevel="0" max="1" min="1" style="1" width="20.85"/>
    <col collapsed="false" customWidth="true" hidden="false" outlineLevel="0" max="2" min="2" style="114" width="56.15"/>
    <col collapsed="false" customWidth="true" hidden="false" outlineLevel="0" max="4" min="3" style="115" width="8.71"/>
    <col collapsed="false" customWidth="true" hidden="false" outlineLevel="0" max="5" min="5" style="116" width="9"/>
    <col collapsed="false" customWidth="true" hidden="false" outlineLevel="0" max="6" min="6" style="117" width="10.85"/>
    <col collapsed="false" customWidth="true" hidden="false" outlineLevel="0" max="7" min="7" style="117" width="11.14"/>
    <col collapsed="false" customWidth="true" hidden="false" outlineLevel="0" max="9" min="9" style="1" width="13.71"/>
    <col collapsed="false" customWidth="true" hidden="false" outlineLevel="0" max="10" min="10" style="1" width="10.42"/>
  </cols>
  <sheetData>
    <row r="1" customFormat="false" ht="29.25" hidden="false" customHeight="true" outlineLevel="0" collapsed="false">
      <c r="A1" s="100"/>
      <c r="B1" s="118"/>
      <c r="C1" s="100"/>
      <c r="D1" s="118"/>
      <c r="E1" s="118"/>
      <c r="F1" s="118"/>
      <c r="G1" s="118"/>
      <c r="H1" s="118"/>
      <c r="I1" s="115"/>
      <c r="J1" s="117"/>
      <c r="K1" s="117"/>
    </row>
    <row r="2" customFormat="false" ht="15" hidden="false" customHeight="true" outlineLevel="0" collapsed="false">
      <c r="A2" s="119" t="s">
        <v>81</v>
      </c>
      <c r="B2" s="118" t="s">
        <v>82</v>
      </c>
      <c r="C2" s="100"/>
      <c r="D2" s="118"/>
      <c r="E2" s="118"/>
      <c r="F2" s="118"/>
      <c r="G2" s="118"/>
      <c r="H2" s="118"/>
      <c r="I2" s="120"/>
      <c r="J2" s="120"/>
      <c r="K2" s="120"/>
    </row>
    <row r="3" customFormat="false" ht="15.75" hidden="false" customHeight="false" outlineLevel="0" collapsed="false">
      <c r="A3" s="119" t="s">
        <v>67</v>
      </c>
      <c r="B3" s="118" t="s">
        <v>83</v>
      </c>
      <c r="C3" s="100"/>
      <c r="D3" s="118"/>
      <c r="E3" s="118"/>
      <c r="F3" s="118"/>
      <c r="G3" s="118"/>
      <c r="H3" s="118"/>
    </row>
    <row r="4" customFormat="false" ht="15.75" hidden="false" customHeight="false" outlineLevel="0" collapsed="false">
      <c r="A4" s="119" t="s">
        <v>84</v>
      </c>
      <c r="B4" s="121"/>
      <c r="C4" s="100"/>
      <c r="D4" s="118"/>
      <c r="E4" s="118"/>
      <c r="F4" s="118"/>
      <c r="G4" s="118"/>
      <c r="H4" s="118"/>
      <c r="I4" s="122"/>
      <c r="J4" s="123"/>
      <c r="K4" s="122"/>
      <c r="M4" s="124"/>
    </row>
    <row r="5" customFormat="false" ht="15" hidden="false" customHeight="false" outlineLevel="0" collapsed="false">
      <c r="A5" s="100" t="s">
        <v>85</v>
      </c>
      <c r="B5" s="125" t="s">
        <v>86</v>
      </c>
      <c r="C5" s="126"/>
      <c r="D5" s="127"/>
      <c r="E5" s="126"/>
      <c r="F5" s="126"/>
      <c r="G5" s="100"/>
      <c r="H5" s="128"/>
      <c r="J5" s="129"/>
    </row>
    <row r="6" customFormat="false" ht="15" hidden="false" customHeight="false" outlineLevel="0" collapsed="false">
      <c r="A6" s="100"/>
      <c r="B6" s="100"/>
      <c r="C6" s="126"/>
      <c r="D6" s="126"/>
      <c r="E6" s="126"/>
      <c r="F6" s="126"/>
      <c r="G6" s="100"/>
      <c r="H6" s="128"/>
      <c r="J6" s="129"/>
      <c r="K6" s="122"/>
      <c r="M6" s="130"/>
    </row>
    <row r="7" customFormat="false" ht="13.8" hidden="false" customHeight="false" outlineLevel="0" collapsed="false">
      <c r="A7" s="100" t="s">
        <v>68</v>
      </c>
      <c r="B7" s="131" t="s">
        <v>87</v>
      </c>
      <c r="C7" s="132"/>
      <c r="D7" s="132"/>
      <c r="E7" s="132"/>
      <c r="F7" s="132"/>
      <c r="G7" s="100"/>
      <c r="H7" s="133"/>
      <c r="J7" s="129"/>
    </row>
    <row r="8" customFormat="false" ht="13.8" hidden="false" customHeight="false" outlineLevel="0" collapsed="false">
      <c r="A8" s="100" t="s">
        <v>88</v>
      </c>
      <c r="B8" s="100" t="s">
        <v>89</v>
      </c>
      <c r="C8" s="126"/>
      <c r="D8" s="126"/>
      <c r="E8" s="126"/>
      <c r="F8" s="126"/>
      <c r="G8" s="100"/>
      <c r="H8" s="128"/>
      <c r="J8" s="129"/>
      <c r="K8" s="122"/>
    </row>
    <row r="9" customFormat="false" ht="13.8" hidden="false" customHeight="false" outlineLevel="0" collapsed="false">
      <c r="A9" s="100" t="s">
        <v>70</v>
      </c>
      <c r="B9" s="131" t="s">
        <v>90</v>
      </c>
      <c r="C9" s="100"/>
      <c r="D9" s="100"/>
      <c r="E9" s="100"/>
      <c r="F9" s="100"/>
      <c r="G9" s="100"/>
      <c r="I9" s="122"/>
      <c r="J9" s="134"/>
      <c r="K9" s="122"/>
    </row>
    <row r="10" customFormat="false" ht="36.75" hidden="false" customHeight="false" outlineLevel="0" collapsed="false">
      <c r="A10" s="135" t="s">
        <v>91</v>
      </c>
      <c r="B10" s="135" t="s">
        <v>92</v>
      </c>
      <c r="C10" s="135" t="s">
        <v>93</v>
      </c>
      <c r="D10" s="135" t="s">
        <v>94</v>
      </c>
      <c r="E10" s="136" t="s">
        <v>95</v>
      </c>
      <c r="F10" s="137" t="s">
        <v>96</v>
      </c>
      <c r="G10" s="137" t="s">
        <v>97</v>
      </c>
    </row>
    <row r="11" customFormat="false" ht="15" hidden="false" customHeight="false" outlineLevel="0" collapsed="false">
      <c r="A11" s="138"/>
      <c r="B11" s="139" t="s">
        <v>98</v>
      </c>
      <c r="C11" s="138" t="n">
        <v>1</v>
      </c>
      <c r="D11" s="138" t="s">
        <v>99</v>
      </c>
      <c r="E11" s="140"/>
      <c r="F11" s="141"/>
      <c r="G11" s="141" t="n">
        <f aca="false">F11*1.23</f>
        <v>0</v>
      </c>
    </row>
    <row r="12" customFormat="false" ht="15" hidden="false" customHeight="false" outlineLevel="0" collapsed="false">
      <c r="A12" s="142" t="s">
        <v>100</v>
      </c>
      <c r="B12" s="142"/>
      <c r="C12" s="142"/>
      <c r="D12" s="142"/>
      <c r="E12" s="142"/>
      <c r="F12" s="143" t="n">
        <f aca="false">SUM(F11:F11)</f>
        <v>0</v>
      </c>
      <c r="G12" s="143" t="n">
        <f aca="false">SUM(G11:G11)</f>
        <v>0</v>
      </c>
      <c r="H12" s="144"/>
      <c r="I12" s="145"/>
      <c r="J12" s="146"/>
    </row>
    <row r="13" customFormat="false" ht="13.8" hidden="false" customHeight="false" outlineLevel="0" collapsed="false">
      <c r="A13" s="147" t="s">
        <v>101</v>
      </c>
      <c r="B13" s="147"/>
      <c r="C13" s="147"/>
      <c r="D13" s="147"/>
      <c r="E13" s="147"/>
      <c r="F13" s="147"/>
      <c r="G13" s="147"/>
    </row>
    <row r="14" customFormat="false" ht="13.8" hidden="false" customHeight="false" outlineLevel="0" collapsed="false">
      <c r="A14" s="147" t="s">
        <v>102</v>
      </c>
      <c r="B14" s="147"/>
      <c r="C14" s="147"/>
      <c r="D14" s="147"/>
      <c r="E14" s="147"/>
      <c r="F14" s="147"/>
      <c r="G14" s="147"/>
    </row>
    <row r="15" customFormat="false" ht="15" hidden="false" customHeight="true" outlineLevel="0" collapsed="false">
      <c r="A15" s="148"/>
      <c r="B15" s="149" t="s">
        <v>103</v>
      </c>
      <c r="C15" s="148"/>
      <c r="D15" s="148"/>
      <c r="E15" s="150"/>
      <c r="F15" s="151"/>
      <c r="G15" s="151"/>
    </row>
    <row r="16" customFormat="false" ht="24.75" hidden="false" customHeight="false" outlineLevel="0" collapsed="false">
      <c r="A16" s="148"/>
      <c r="B16" s="152" t="s">
        <v>104</v>
      </c>
      <c r="C16" s="153" t="n">
        <v>450</v>
      </c>
      <c r="D16" s="153" t="s">
        <v>105</v>
      </c>
      <c r="E16" s="150"/>
      <c r="F16" s="151"/>
      <c r="G16" s="151" t="n">
        <f aca="false">SUM(F16*1.23)</f>
        <v>0</v>
      </c>
    </row>
    <row r="17" customFormat="false" ht="15" hidden="true" customHeight="true" outlineLevel="1" collapsed="false">
      <c r="A17" s="148"/>
      <c r="B17" s="154" t="s">
        <v>106</v>
      </c>
      <c r="C17" s="148"/>
      <c r="D17" s="148"/>
      <c r="E17" s="150"/>
      <c r="F17" s="151"/>
      <c r="G17" s="151"/>
    </row>
    <row r="18" customFormat="false" ht="27" hidden="false" customHeight="true" outlineLevel="0" collapsed="false">
      <c r="A18" s="155" t="s">
        <v>107</v>
      </c>
      <c r="B18" s="155"/>
      <c r="C18" s="155"/>
      <c r="D18" s="155"/>
      <c r="E18" s="155"/>
      <c r="F18" s="156" t="n">
        <f aca="false">SUM(F16:F16)</f>
        <v>0</v>
      </c>
      <c r="G18" s="156" t="n">
        <f aca="false">SUM(F18*1.23)</f>
        <v>0</v>
      </c>
      <c r="H18" s="145"/>
      <c r="I18" s="145"/>
    </row>
    <row r="19" customFormat="false" ht="13.8" hidden="false" customHeight="false" outlineLevel="0" collapsed="false">
      <c r="A19" s="147" t="s">
        <v>108</v>
      </c>
      <c r="B19" s="147"/>
      <c r="C19" s="147"/>
      <c r="D19" s="147"/>
      <c r="E19" s="147"/>
      <c r="F19" s="147"/>
      <c r="G19" s="147"/>
      <c r="H19" s="157"/>
      <c r="I19" s="157"/>
    </row>
    <row r="20" customFormat="false" ht="15" hidden="false" customHeight="true" outlineLevel="0" collapsed="false">
      <c r="A20" s="148"/>
      <c r="B20" s="149" t="s">
        <v>109</v>
      </c>
      <c r="C20" s="100"/>
      <c r="D20" s="148"/>
      <c r="E20" s="150"/>
      <c r="F20" s="151"/>
      <c r="G20" s="151"/>
    </row>
    <row r="21" customFormat="false" ht="15" hidden="false" customHeight="true" outlineLevel="0" collapsed="false">
      <c r="A21" s="148"/>
      <c r="B21" s="152" t="s">
        <v>110</v>
      </c>
      <c r="C21" s="148" t="n">
        <v>6</v>
      </c>
      <c r="D21" s="148" t="s">
        <v>111</v>
      </c>
      <c r="E21" s="150"/>
      <c r="F21" s="151"/>
      <c r="G21" s="151" t="n">
        <f aca="false">SUM(F21*1.23)</f>
        <v>0</v>
      </c>
    </row>
    <row r="22" customFormat="false" ht="15" hidden="false" customHeight="true" outlineLevel="0" collapsed="false">
      <c r="A22" s="148"/>
      <c r="B22" s="152" t="s">
        <v>112</v>
      </c>
      <c r="C22" s="148" t="n">
        <v>450</v>
      </c>
      <c r="D22" s="148" t="s">
        <v>105</v>
      </c>
      <c r="E22" s="150"/>
      <c r="F22" s="151"/>
      <c r="G22" s="151" t="n">
        <f aca="false">SUM(F22*1.23)</f>
        <v>0</v>
      </c>
    </row>
    <row r="23" customFormat="false" ht="30" hidden="false" customHeight="true" outlineLevel="0" collapsed="false">
      <c r="A23" s="155" t="s">
        <v>113</v>
      </c>
      <c r="B23" s="155"/>
      <c r="C23" s="155"/>
      <c r="D23" s="155"/>
      <c r="E23" s="155"/>
      <c r="F23" s="156" t="n">
        <f aca="false">SUM(F21:F22)</f>
        <v>0</v>
      </c>
      <c r="G23" s="156" t="n">
        <f aca="false">SUM(F23*1.23)</f>
        <v>0</v>
      </c>
      <c r="H23" s="145"/>
      <c r="I23" s="145"/>
    </row>
    <row r="24" customFormat="false" ht="13.8" hidden="false" customHeight="false" outlineLevel="0" collapsed="false">
      <c r="A24" s="147" t="s">
        <v>114</v>
      </c>
      <c r="B24" s="147"/>
      <c r="C24" s="147"/>
      <c r="D24" s="147"/>
      <c r="E24" s="147"/>
      <c r="F24" s="147"/>
      <c r="G24" s="147"/>
      <c r="I24" s="115"/>
      <c r="J24" s="115"/>
    </row>
    <row r="25" customFormat="false" ht="13.8" hidden="false" customHeight="false" outlineLevel="0" collapsed="false">
      <c r="A25" s="148"/>
      <c r="B25" s="152" t="s">
        <v>115</v>
      </c>
      <c r="C25" s="148" t="n">
        <v>450</v>
      </c>
      <c r="D25" s="148" t="s">
        <v>105</v>
      </c>
      <c r="E25" s="150"/>
      <c r="F25" s="151"/>
      <c r="G25" s="151"/>
      <c r="H25" s="158"/>
      <c r="I25" s="115"/>
      <c r="J25" s="115"/>
    </row>
    <row r="26" customFormat="false" ht="13.8" hidden="false" customHeight="false" outlineLevel="0" collapsed="false">
      <c r="A26" s="148"/>
      <c r="B26" s="159" t="s">
        <v>116</v>
      </c>
      <c r="C26" s="148"/>
      <c r="D26" s="148"/>
      <c r="E26" s="150"/>
      <c r="F26" s="151"/>
      <c r="G26" s="151"/>
      <c r="H26" s="158"/>
      <c r="I26" s="115"/>
      <c r="J26" s="115"/>
    </row>
    <row r="27" customFormat="false" ht="13.8" hidden="false" customHeight="false" outlineLevel="0" collapsed="false">
      <c r="A27" s="148"/>
      <c r="B27" s="152" t="s">
        <v>117</v>
      </c>
      <c r="C27" s="148" t="n">
        <v>7.5</v>
      </c>
      <c r="D27" s="148" t="s">
        <v>111</v>
      </c>
      <c r="E27" s="150"/>
      <c r="F27" s="151"/>
      <c r="G27" s="151" t="n">
        <f aca="false">SUM(F27*1.23)</f>
        <v>0</v>
      </c>
      <c r="H27" s="158"/>
      <c r="I27" s="115"/>
      <c r="J27" s="115"/>
    </row>
    <row r="28" customFormat="false" ht="13.8" hidden="false" customHeight="false" outlineLevel="0" collapsed="false">
      <c r="A28" s="148"/>
      <c r="B28" s="152" t="s">
        <v>118</v>
      </c>
      <c r="C28" s="148" t="n">
        <v>7</v>
      </c>
      <c r="D28" s="148" t="s">
        <v>111</v>
      </c>
      <c r="E28" s="150"/>
      <c r="F28" s="151"/>
      <c r="G28" s="151" t="n">
        <f aca="false">SUM(F28*1.23)</f>
        <v>0</v>
      </c>
      <c r="H28" s="158"/>
      <c r="I28" s="115"/>
      <c r="J28" s="115"/>
    </row>
    <row r="29" customFormat="false" ht="13.8" hidden="false" customHeight="false" outlineLevel="0" collapsed="false">
      <c r="A29" s="148"/>
      <c r="B29" s="152" t="s">
        <v>119</v>
      </c>
      <c r="C29" s="148" t="n">
        <v>842</v>
      </c>
      <c r="D29" s="148" t="s">
        <v>120</v>
      </c>
      <c r="E29" s="150"/>
      <c r="F29" s="151"/>
      <c r="G29" s="151" t="n">
        <f aca="false">SUM(F29*1.23)</f>
        <v>0</v>
      </c>
      <c r="H29" s="158"/>
      <c r="I29" s="115"/>
      <c r="J29" s="115"/>
    </row>
    <row r="30" customFormat="false" ht="13.8" hidden="false" customHeight="false" outlineLevel="0" collapsed="false">
      <c r="A30" s="148"/>
      <c r="B30" s="160" t="s">
        <v>121</v>
      </c>
      <c r="C30" s="148" t="n">
        <v>450</v>
      </c>
      <c r="D30" s="148" t="s">
        <v>105</v>
      </c>
      <c r="E30" s="150"/>
      <c r="F30" s="151"/>
      <c r="G30" s="151" t="n">
        <f aca="false">SUM(F30*1.23)</f>
        <v>0</v>
      </c>
      <c r="H30" s="158"/>
      <c r="I30" s="115"/>
      <c r="J30" s="115"/>
    </row>
    <row r="31" customFormat="false" ht="15" hidden="false" customHeight="true" outlineLevel="1" collapsed="false">
      <c r="A31" s="148"/>
      <c r="B31" s="154"/>
      <c r="C31" s="148"/>
      <c r="D31" s="148"/>
      <c r="E31" s="150"/>
      <c r="F31" s="151"/>
      <c r="G31" s="151"/>
      <c r="I31" s="115"/>
      <c r="J31" s="115"/>
    </row>
    <row r="32" customFormat="false" ht="13.8" hidden="false" customHeight="false" outlineLevel="0" collapsed="false">
      <c r="A32" s="161" t="s">
        <v>122</v>
      </c>
      <c r="B32" s="161"/>
      <c r="C32" s="161"/>
      <c r="D32" s="161"/>
      <c r="E32" s="161"/>
      <c r="F32" s="156" t="n">
        <f aca="false">SUM(F25:F30)</f>
        <v>0</v>
      </c>
      <c r="G32" s="156" t="n">
        <f aca="false">SUM(F32*1.23)</f>
        <v>0</v>
      </c>
      <c r="H32" s="144"/>
      <c r="I32" s="162"/>
      <c r="J32" s="158"/>
    </row>
    <row r="33" customFormat="false" ht="13.8" hidden="false" customHeight="false" outlineLevel="0" collapsed="false">
      <c r="A33" s="147" t="s">
        <v>123</v>
      </c>
      <c r="B33" s="147"/>
      <c r="C33" s="147"/>
      <c r="D33" s="147"/>
      <c r="E33" s="147"/>
      <c r="F33" s="147"/>
      <c r="G33" s="147"/>
      <c r="I33" s="115"/>
      <c r="J33" s="115"/>
    </row>
    <row r="34" customFormat="false" ht="36.75" hidden="false" customHeight="false" outlineLevel="0" collapsed="false">
      <c r="A34" s="148"/>
      <c r="B34" s="152" t="s">
        <v>124</v>
      </c>
      <c r="C34" s="148" t="n">
        <v>450</v>
      </c>
      <c r="D34" s="148" t="s">
        <v>105</v>
      </c>
      <c r="E34" s="150"/>
      <c r="F34" s="151"/>
      <c r="G34" s="151"/>
      <c r="H34" s="163"/>
      <c r="I34" s="115"/>
      <c r="J34" s="115"/>
    </row>
    <row r="35" customFormat="false" ht="13.8" hidden="false" customHeight="false" outlineLevel="0" collapsed="false">
      <c r="A35" s="148"/>
      <c r="B35" s="159" t="s">
        <v>116</v>
      </c>
      <c r="C35" s="148"/>
      <c r="D35" s="148"/>
      <c r="E35" s="150"/>
      <c r="F35" s="151"/>
      <c r="G35" s="151"/>
      <c r="H35" s="163"/>
      <c r="I35" s="115"/>
      <c r="J35" s="115"/>
    </row>
    <row r="36" customFormat="false" ht="13.8" hidden="false" customHeight="false" outlineLevel="0" collapsed="false">
      <c r="A36" s="148"/>
      <c r="B36" s="152" t="s">
        <v>125</v>
      </c>
      <c r="C36" s="148" t="n">
        <v>5.5</v>
      </c>
      <c r="D36" s="148" t="s">
        <v>111</v>
      </c>
      <c r="E36" s="150"/>
      <c r="F36" s="151"/>
      <c r="G36" s="151" t="n">
        <f aca="false">SUM(F36*1.23)</f>
        <v>0</v>
      </c>
      <c r="H36" s="163"/>
      <c r="I36" s="115"/>
      <c r="J36" s="115"/>
    </row>
    <row r="37" customFormat="false" ht="24.75" hidden="false" customHeight="false" outlineLevel="0" collapsed="false">
      <c r="A37" s="148"/>
      <c r="B37" s="159" t="s">
        <v>126</v>
      </c>
      <c r="C37" s="148" t="n">
        <v>800</v>
      </c>
      <c r="D37" s="148" t="s">
        <v>120</v>
      </c>
      <c r="E37" s="150"/>
      <c r="F37" s="151"/>
      <c r="G37" s="151" t="n">
        <f aca="false">SUM(F37*1.23)</f>
        <v>0</v>
      </c>
      <c r="H37" s="163"/>
      <c r="I37" s="115"/>
      <c r="J37" s="115"/>
    </row>
    <row r="38" customFormat="false" ht="15" hidden="false" customHeight="false" outlineLevel="0" collapsed="false">
      <c r="A38" s="148"/>
      <c r="B38" s="152"/>
      <c r="C38" s="148"/>
      <c r="D38" s="148"/>
      <c r="E38" s="150"/>
      <c r="F38" s="151"/>
      <c r="G38" s="151"/>
      <c r="H38" s="163"/>
      <c r="I38" s="115"/>
      <c r="J38" s="115"/>
    </row>
    <row r="39" customFormat="false" ht="30" hidden="false" customHeight="true" outlineLevel="0" collapsed="false">
      <c r="A39" s="148"/>
      <c r="B39" s="164" t="s">
        <v>127</v>
      </c>
      <c r="C39" s="148" t="n">
        <v>400</v>
      </c>
      <c r="D39" s="148" t="s">
        <v>128</v>
      </c>
      <c r="E39" s="150"/>
      <c r="F39" s="151"/>
      <c r="G39" s="151" t="n">
        <f aca="false">SUM(F39*1.23)</f>
        <v>0</v>
      </c>
      <c r="H39" s="163"/>
      <c r="I39" s="115"/>
      <c r="J39" s="115"/>
    </row>
    <row r="40" customFormat="false" ht="24.75" hidden="false" customHeight="false" outlineLevel="0" collapsed="false">
      <c r="A40" s="148"/>
      <c r="B40" s="160" t="s">
        <v>129</v>
      </c>
      <c r="C40" s="148" t="n">
        <v>450</v>
      </c>
      <c r="D40" s="148" t="s">
        <v>105</v>
      </c>
      <c r="E40" s="150"/>
      <c r="F40" s="151"/>
      <c r="G40" s="151" t="n">
        <f aca="false">SUM(F40*1.23)</f>
        <v>0</v>
      </c>
      <c r="H40" s="163"/>
      <c r="I40" s="115"/>
      <c r="J40" s="115"/>
    </row>
    <row r="41" customFormat="false" ht="15" hidden="false" customHeight="true" outlineLevel="1" collapsed="false">
      <c r="A41" s="148"/>
      <c r="B41" s="154"/>
      <c r="C41" s="148"/>
      <c r="D41" s="148"/>
      <c r="E41" s="150"/>
      <c r="F41" s="151"/>
      <c r="G41" s="151"/>
      <c r="I41" s="115"/>
      <c r="J41" s="115"/>
    </row>
    <row r="42" customFormat="false" ht="13.8" hidden="false" customHeight="false" outlineLevel="0" collapsed="false">
      <c r="A42" s="161" t="s">
        <v>122</v>
      </c>
      <c r="B42" s="161"/>
      <c r="C42" s="161"/>
      <c r="D42" s="161"/>
      <c r="E42" s="161"/>
      <c r="F42" s="156" t="n">
        <f aca="false">SUM(F34:F40)</f>
        <v>0</v>
      </c>
      <c r="G42" s="156" t="n">
        <f aca="false">SUM(F42*1.23)</f>
        <v>0</v>
      </c>
      <c r="H42" s="144"/>
      <c r="I42" s="145"/>
      <c r="J42" s="163"/>
    </row>
    <row r="43" customFormat="false" ht="13.8" hidden="false" customHeight="true" outlineLevel="0" collapsed="false">
      <c r="A43" s="165" t="s">
        <v>130</v>
      </c>
      <c r="B43" s="165"/>
      <c r="C43" s="166"/>
      <c r="D43" s="148"/>
      <c r="E43" s="150"/>
      <c r="F43" s="151"/>
      <c r="G43" s="151"/>
    </row>
    <row r="44" customFormat="false" ht="15" hidden="false" customHeight="true" outlineLevel="0" collapsed="false">
      <c r="A44" s="148"/>
      <c r="B44" s="152" t="s">
        <v>131</v>
      </c>
      <c r="C44" s="148" t="n">
        <v>1</v>
      </c>
      <c r="D44" s="148" t="s">
        <v>99</v>
      </c>
      <c r="E44" s="150"/>
      <c r="F44" s="151"/>
      <c r="G44" s="151" t="n">
        <f aca="false">SUM(F44*1.23)</f>
        <v>0</v>
      </c>
      <c r="H44" s="167"/>
    </row>
    <row r="45" customFormat="false" ht="15" hidden="false" customHeight="true" outlineLevel="0" collapsed="false">
      <c r="A45" s="168"/>
      <c r="B45" s="168" t="s">
        <v>132</v>
      </c>
      <c r="C45" s="169" t="n">
        <v>1</v>
      </c>
      <c r="D45" s="170" t="s">
        <v>99</v>
      </c>
      <c r="E45" s="171"/>
      <c r="F45" s="172"/>
      <c r="G45" s="151" t="n">
        <f aca="false">SUM(F45*1.23)</f>
        <v>0</v>
      </c>
      <c r="H45" s="167"/>
    </row>
    <row r="46" customFormat="false" ht="28.5" hidden="false" customHeight="true" outlineLevel="0" collapsed="false">
      <c r="A46" s="161" t="s">
        <v>133</v>
      </c>
      <c r="B46" s="161"/>
      <c r="C46" s="161"/>
      <c r="D46" s="161"/>
      <c r="E46" s="161"/>
      <c r="F46" s="173" t="n">
        <f aca="false">SUM(F44:F45)</f>
        <v>0</v>
      </c>
      <c r="G46" s="173" t="n">
        <f aca="false">SUM(F46*1.23)</f>
        <v>0</v>
      </c>
      <c r="H46" s="144"/>
      <c r="I46" s="174"/>
    </row>
    <row r="47" customFormat="false" ht="48.75" hidden="false" customHeight="true" outlineLevel="0" collapsed="false">
      <c r="A47" s="155" t="s">
        <v>134</v>
      </c>
      <c r="B47" s="155"/>
      <c r="C47" s="155"/>
      <c r="D47" s="155"/>
      <c r="E47" s="155"/>
      <c r="F47" s="175" t="n">
        <f aca="false">SUM(F12+F18+F23+F32+F42+F46)</f>
        <v>0</v>
      </c>
      <c r="G47" s="176" t="n">
        <f aca="false">SUM(F47*1.23)</f>
        <v>0</v>
      </c>
      <c r="I47" s="177"/>
    </row>
    <row r="48" customFormat="false" ht="15" hidden="false" customHeight="false" outlineLevel="0" collapsed="false">
      <c r="A48" s="100"/>
      <c r="B48" s="178"/>
      <c r="C48" s="179"/>
      <c r="D48" s="179"/>
      <c r="E48" s="180"/>
      <c r="F48" s="181"/>
      <c r="G48" s="181"/>
    </row>
    <row r="49" customFormat="false" ht="15" hidden="false" customHeight="false" outlineLevel="0" collapsed="false">
      <c r="A49" s="100"/>
      <c r="B49" s="178"/>
      <c r="C49" s="179"/>
      <c r="D49" s="179"/>
      <c r="E49" s="180"/>
      <c r="F49" s="181"/>
      <c r="G49" s="181"/>
    </row>
    <row r="50" customFormat="false" ht="15" hidden="false" customHeight="false" outlineLevel="0" collapsed="false">
      <c r="A50" s="100"/>
      <c r="B50" s="127"/>
      <c r="C50" s="179"/>
      <c r="D50" s="179"/>
      <c r="E50" s="180"/>
      <c r="F50" s="181"/>
      <c r="G50" s="181"/>
    </row>
    <row r="51" customFormat="false" ht="15" hidden="false" customHeight="false" outlineLevel="0" collapsed="false">
      <c r="A51" s="100"/>
      <c r="B51" s="182"/>
      <c r="C51" s="179"/>
      <c r="D51" s="179"/>
      <c r="E51" s="180"/>
      <c r="F51" s="181"/>
      <c r="G51" s="181"/>
    </row>
    <row r="52" customFormat="false" ht="15" hidden="false" customHeight="false" outlineLevel="0" collapsed="false">
      <c r="A52" s="100"/>
      <c r="B52" s="182"/>
      <c r="C52" s="179"/>
      <c r="D52" s="179"/>
      <c r="E52" s="180"/>
      <c r="F52" s="181"/>
      <c r="G52" s="181"/>
    </row>
    <row r="53" customFormat="false" ht="15" hidden="false" customHeight="false" outlineLevel="0" collapsed="false">
      <c r="A53" s="100"/>
      <c r="B53" s="127"/>
      <c r="C53" s="179"/>
      <c r="D53" s="179"/>
      <c r="E53" s="180"/>
      <c r="F53" s="181"/>
      <c r="G53" s="181"/>
    </row>
  </sheetData>
  <mergeCells count="13">
    <mergeCell ref="A12:E12"/>
    <mergeCell ref="A13:G13"/>
    <mergeCell ref="A14:G14"/>
    <mergeCell ref="A18:E18"/>
    <mergeCell ref="A19:G19"/>
    <mergeCell ref="A23:E23"/>
    <mergeCell ref="A24:G24"/>
    <mergeCell ref="A32:E32"/>
    <mergeCell ref="A33:G33"/>
    <mergeCell ref="A42:E42"/>
    <mergeCell ref="A43:B43"/>
    <mergeCell ref="A46:E46"/>
    <mergeCell ref="A47:E47"/>
  </mergeCells>
  <conditionalFormatting sqref="E32">
    <cfRule type="cellIs" priority="2" operator="greaterThan" aboveAverage="0" equalAverage="0" bottom="0" percent="0" rank="0" text="" dxfId="0">
      <formula>0</formula>
    </cfRule>
  </conditionalFormatting>
  <conditionalFormatting sqref="E46 E44">
    <cfRule type="cellIs" priority="3" operator="greaterThan" aboveAverage="0" equalAverage="0" bottom="0" percent="0" rank="0" text="" dxfId="1">
      <formula>0</formula>
    </cfRule>
  </conditionalFormatting>
  <conditionalFormatting sqref="E42">
    <cfRule type="cellIs" priority="4" operator="greaterThan" aboveAverage="0" equalAverage="0" bottom="0" percent="0" rank="0" text="" dxfId="2">
      <formula>0</formula>
    </cfRule>
  </conditionalFormatting>
  <conditionalFormatting sqref="E10:E12">
    <cfRule type="cellIs" priority="5" operator="greaterThan" aboveAverage="0" equalAverage="0" bottom="0" percent="0" rank="0" text="" dxfId="3">
      <formula>0</formula>
    </cfRule>
  </conditionalFormatting>
  <conditionalFormatting sqref="E1:F8 I2 G3:G4 M4:M6 I4:J9 C6:C7 E17 E21:E22">
    <cfRule type="cellIs" priority="6" operator="greaterThan" aboveAverage="0" equalAverage="0" bottom="0" percent="0" rank="0" text="" dxfId="4">
      <formula>0</formula>
    </cfRule>
  </conditionalFormatting>
  <hyperlinks>
    <hyperlink ref="B5" r:id="rId1" display="Obec Píla, RNDr. Ing. Mgr. Radovan Mičunek, PhD., starosta obce, 0903 850 647, starosta@obecpila.sk"/>
  </hyperlinks>
  <printOptions headings="false" gridLines="false" gridLinesSet="true" horizontalCentered="true" verticalCentered="false"/>
  <pageMargins left="0.25" right="0.25" top="0.75" bottom="0.75" header="0.511811023622047" footer="0.3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LibreOffice/7.5.3.2$Windows_X86_64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2006-11-28T10:32:46Z</dcterms:created>
  <dc:creator/>
  <dc:description/>
  <dc:language>sk-SK</dc:language>
  <cp:lastModifiedBy/>
  <cp:lastPrinted>2025-11-10T13:16:20Z</cp:lastPrinted>
  <dcterms:modified xsi:type="dcterms:W3CDTF">2025-11-11T16:46:46Z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